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'Sheet2'!$A$1:$J$27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<sst xmlns="http://schemas.openxmlformats.org/spreadsheetml/2006/main" count="37" uniqueCount="37">
  <si>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</si>
  <si>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</si>
  <si>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</si>
  <si>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</si>
  <si>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</si>
  <si>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</si>
  <si>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</si>
  <si>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</si>
  <si>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</si>
  <si>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</si>
  <si>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</si>
  <si>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</si>
  <si>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</si>
  <si>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</si>
  <si>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</si>
  <si>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</si>
  <si>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</si>
  <si>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</si>
  <si>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</si>
  <si>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</si>
  <si>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</si>
  <si>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</si>
  <si>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</si>
  <si>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</si>
  <si>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</si>
  <si>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</si>
  <si>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</si>
  <si>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</si>
  <si>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</si>
  <si>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POLICLINICA SANITAS</t>
  </si>
  <si>
    <t>CENTRALIZATOR SERVICII PARACLINICE- NR. PUNCTE, VALOAREA PUNCTULUI SI VALORI CONTRACT</t>
  </si>
  <si>
    <t>ECOGRAFII CLINIC</t>
  </si>
  <si>
    <t>SPITALUL ORASENESC SANNICOLAU</t>
  </si>
  <si>
    <t>SPITALUL CLINIC CF TIMISOARA</t>
  </si>
  <si>
    <t>SC NEOCLINIC CONCEPT SRL</t>
  </si>
  <si>
    <t>VAL MAXIMUM POSIBIL DE CONTRACTAT/ LUNA</t>
  </si>
  <si>
    <t xml:space="preserve">TOTAL VALOARE IANUARIE 2022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</si>
</sst>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7">
    <font>
      <sz val="10"/>
      <name val="Arial"/>
      <family val="0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E31" sqref="E31"/>
    </sheetView>
  </sheetViews>
  <sheetFormatPr defaultColWidth="9.140625" defaultRowHeight="12.75"/>
  <cols>
    <col min="1" max="1" width="10.8515625" style="16" customWidth="1"/>
    <col min="2" max="2" width="41.421875" style="16" customWidth="1"/>
    <col min="3" max="3" width="19.28125" style="16" customWidth="1"/>
    <col min="4" max="4" width="18.140625" style="7" customWidth="1"/>
    <col min="5" max="5" width="22.140625" style="7" customWidth="1"/>
    <col min="6" max="6" width="15.7109375" style="7" customWidth="1"/>
    <col min="7" max="7" width="17.140625" style="7" customWidth="1"/>
    <col min="8" max="8" width="19.28125" style="7" customWidth="1"/>
    <col min="9" max="9" width="22.140625" style="7" customWidth="1"/>
    <col min="10" max="10" width="21.7109375" style="16" customWidth="1"/>
    <col min="11" max="11" width="14.8515625" style="16" customWidth="1"/>
    <col min="12" max="16384" width="9.140625" style="16" customWidth="1"/>
  </cols>
  <sheetData>
    <row r="1" spans="1:2" ht="24.75" customHeight="1">
      <c r="A1" s="15"/>
      <c r="B1" s="15"/>
    </row>
    <row r="2" spans="1:8" ht="24" customHeight="1">
      <c r="A2" s="17" t="s">
        <v>30</v>
      </c>
      <c r="B2" s="17"/>
      <c r="C2" s="17"/>
      <c r="D2" s="18"/>
      <c r="E2" s="18"/>
      <c r="F2" s="18"/>
      <c r="G2" s="18"/>
      <c r="H2" s="19"/>
    </row>
    <row r="3" spans="1:8" ht="24" customHeight="1">
      <c r="A3" s="17" t="s">
        <v>31</v>
      </c>
      <c r="B3" s="17"/>
      <c r="C3" s="17"/>
      <c r="D3" s="18"/>
      <c r="E3" s="18"/>
      <c r="F3" s="18"/>
      <c r="G3" s="18"/>
      <c r="H3" s="18"/>
    </row>
    <row r="4" spans="3:9" ht="24" customHeight="1">
      <c r="C4" s="20" t="s">
        <v>25</v>
      </c>
      <c r="D4" s="21"/>
      <c r="E4" s="20" t="s">
        <v>26</v>
      </c>
      <c r="F4" s="21"/>
      <c r="I4" s="4"/>
    </row>
    <row r="5" spans="1:10" ht="117" customHeight="1">
      <c r="A5" s="22" t="s">
        <v>0</v>
      </c>
      <c r="B5" s="23" t="s">
        <v>1</v>
      </c>
      <c r="C5" s="24" t="s">
        <v>2</v>
      </c>
      <c r="D5" s="24" t="s">
        <v>3</v>
      </c>
      <c r="E5" s="24" t="s">
        <v>5</v>
      </c>
      <c r="F5" s="24" t="s">
        <v>6</v>
      </c>
      <c r="G5" s="24" t="s">
        <v>7</v>
      </c>
      <c r="H5" s="24" t="s">
        <v>18</v>
      </c>
      <c r="I5" s="9" t="s">
        <v>36</v>
      </c>
      <c r="J5" s="9" t="s">
        <v>35</v>
      </c>
    </row>
    <row r="6" spans="1:11" ht="45.75" customHeight="1">
      <c r="A6" s="25">
        <v>1</v>
      </c>
      <c r="B6" s="14" t="s">
        <v>10</v>
      </c>
      <c r="C6" s="6">
        <f>23.58</f>
        <v>23.58</v>
      </c>
      <c r="D6" s="6">
        <f aca="true" t="shared" si="0" ref="D6:D18">C6*$C$22</f>
        <v>1132.0020011557478</v>
      </c>
      <c r="E6" s="6">
        <v>0</v>
      </c>
      <c r="F6" s="6">
        <v>0</v>
      </c>
      <c r="G6" s="6">
        <f>C6+E6</f>
        <v>23.58</v>
      </c>
      <c r="H6" s="6">
        <f aca="true" t="shared" si="1" ref="H6:H18">G6*$I$22</f>
        <v>1257.7800012841642</v>
      </c>
      <c r="I6" s="13">
        <f>ROUND(H6,2)</f>
        <v>1257.78</v>
      </c>
      <c r="J6" s="13">
        <v>7200</v>
      </c>
      <c r="K6" s="7"/>
    </row>
    <row r="7" spans="1:11" ht="41.25" customHeight="1">
      <c r="A7" s="25">
        <v>2</v>
      </c>
      <c r="B7" s="11" t="s">
        <v>11</v>
      </c>
      <c r="C7" s="6">
        <v>37.800000000000004</v>
      </c>
      <c r="D7" s="6">
        <f t="shared" si="0"/>
        <v>1814.6596965092144</v>
      </c>
      <c r="E7" s="6">
        <v>0</v>
      </c>
      <c r="F7" s="6">
        <v>0</v>
      </c>
      <c r="G7" s="6">
        <f aca="true" t="shared" si="2" ref="G7:G18">C7+E7</f>
        <v>37.800000000000004</v>
      </c>
      <c r="H7" s="6">
        <f t="shared" si="1"/>
        <v>2016.2885516769047</v>
      </c>
      <c r="I7" s="13">
        <f aca="true" t="shared" si="3" ref="I7:I17">ROUND(H7,2)</f>
        <v>2016.29</v>
      </c>
      <c r="J7" s="13">
        <v>9600</v>
      </c>
      <c r="K7" s="7"/>
    </row>
    <row r="8" spans="1:11" ht="36" customHeight="1">
      <c r="A8" s="25">
        <v>3</v>
      </c>
      <c r="B8" s="11" t="s">
        <v>8</v>
      </c>
      <c r="C8" s="6">
        <v>107.95</v>
      </c>
      <c r="D8" s="6">
        <f t="shared" si="0"/>
        <v>5182.3416465124255</v>
      </c>
      <c r="E8" s="6">
        <v>0</v>
      </c>
      <c r="F8" s="6">
        <v>0</v>
      </c>
      <c r="G8" s="6">
        <f t="shared" si="2"/>
        <v>107.95</v>
      </c>
      <c r="H8" s="6">
        <f t="shared" si="1"/>
        <v>5758.157385013806</v>
      </c>
      <c r="I8" s="13">
        <f t="shared" si="3"/>
        <v>5758.16</v>
      </c>
      <c r="J8" s="13">
        <v>38880</v>
      </c>
      <c r="K8" s="7"/>
    </row>
    <row r="9" spans="1:11" ht="45" customHeight="1">
      <c r="A9" s="25">
        <v>4</v>
      </c>
      <c r="B9" s="11" t="s">
        <v>13</v>
      </c>
      <c r="C9" s="6">
        <v>27.360000000000003</v>
      </c>
      <c r="D9" s="6">
        <f t="shared" si="0"/>
        <v>1313.4679708066694</v>
      </c>
      <c r="E9" s="6">
        <v>0</v>
      </c>
      <c r="F9" s="6">
        <v>0</v>
      </c>
      <c r="G9" s="6">
        <f t="shared" si="2"/>
        <v>27.360000000000003</v>
      </c>
      <c r="H9" s="6">
        <f t="shared" si="1"/>
        <v>1459.408856451855</v>
      </c>
      <c r="I9" s="13">
        <f t="shared" si="3"/>
        <v>1459.41</v>
      </c>
      <c r="J9" s="13">
        <v>12240</v>
      </c>
      <c r="K9" s="7"/>
    </row>
    <row r="10" spans="1:11" ht="39.75" customHeight="1">
      <c r="A10" s="25">
        <v>5</v>
      </c>
      <c r="B10" s="11" t="s">
        <v>9</v>
      </c>
      <c r="C10" s="6">
        <v>152.05</v>
      </c>
      <c r="D10" s="6">
        <f t="shared" si="0"/>
        <v>7299.444625773175</v>
      </c>
      <c r="E10" s="6">
        <v>0</v>
      </c>
      <c r="F10" s="6">
        <v>0</v>
      </c>
      <c r="G10" s="6">
        <f t="shared" si="2"/>
        <v>152.05</v>
      </c>
      <c r="H10" s="6">
        <f t="shared" si="1"/>
        <v>8110.494028636861</v>
      </c>
      <c r="I10" s="13">
        <f t="shared" si="3"/>
        <v>8110.49</v>
      </c>
      <c r="J10" s="13">
        <v>466200</v>
      </c>
      <c r="K10" s="7"/>
    </row>
    <row r="11" spans="1:11" ht="39" customHeight="1">
      <c r="A11" s="25">
        <v>6</v>
      </c>
      <c r="B11" s="11" t="s">
        <v>12</v>
      </c>
      <c r="C11" s="6">
        <v>29</v>
      </c>
      <c r="D11" s="6">
        <f t="shared" si="0"/>
        <v>1392.1992380626245</v>
      </c>
      <c r="E11" s="6">
        <v>0</v>
      </c>
      <c r="F11" s="6">
        <v>0</v>
      </c>
      <c r="G11" s="6">
        <f t="shared" si="2"/>
        <v>29</v>
      </c>
      <c r="H11" s="6">
        <f t="shared" si="1"/>
        <v>1546.888042291805</v>
      </c>
      <c r="I11" s="13">
        <f t="shared" si="3"/>
        <v>1546.89</v>
      </c>
      <c r="J11" s="13">
        <v>2880</v>
      </c>
      <c r="K11" s="7"/>
    </row>
    <row r="12" spans="1:11" ht="61.5" customHeight="1">
      <c r="A12" s="25">
        <v>7</v>
      </c>
      <c r="B12" s="12" t="s">
        <v>14</v>
      </c>
      <c r="C12" s="6">
        <v>133.63</v>
      </c>
      <c r="D12" s="6">
        <f t="shared" si="0"/>
        <v>6415.158075252018</v>
      </c>
      <c r="E12" s="6">
        <v>0</v>
      </c>
      <c r="F12" s="6">
        <v>0</v>
      </c>
      <c r="G12" s="6">
        <f t="shared" si="2"/>
        <v>133.63</v>
      </c>
      <c r="H12" s="6">
        <f t="shared" si="1"/>
        <v>7127.953416946686</v>
      </c>
      <c r="I12" s="13">
        <f t="shared" si="3"/>
        <v>7127.95</v>
      </c>
      <c r="J12" s="13">
        <v>108720</v>
      </c>
      <c r="K12" s="7"/>
    </row>
    <row r="13" spans="1:11" ht="50.25" customHeight="1">
      <c r="A13" s="25">
        <v>8</v>
      </c>
      <c r="B13" s="11" t="s">
        <v>15</v>
      </c>
      <c r="C13" s="8">
        <v>22.5</v>
      </c>
      <c r="D13" s="6">
        <f t="shared" si="0"/>
        <v>1080.1545812554846</v>
      </c>
      <c r="E13" s="6">
        <v>0</v>
      </c>
      <c r="F13" s="6">
        <v>0</v>
      </c>
      <c r="G13" s="6">
        <f t="shared" si="2"/>
        <v>22.5</v>
      </c>
      <c r="H13" s="6">
        <f t="shared" si="1"/>
        <v>1200.1717569505383</v>
      </c>
      <c r="I13" s="13">
        <f t="shared" si="3"/>
        <v>1200.17</v>
      </c>
      <c r="J13" s="13">
        <v>3600</v>
      </c>
      <c r="K13" s="7"/>
    </row>
    <row r="14" spans="1:11" ht="42" customHeight="1">
      <c r="A14" s="25">
        <v>9</v>
      </c>
      <c r="B14" s="12" t="s">
        <v>16</v>
      </c>
      <c r="C14" s="8">
        <v>233.26</v>
      </c>
      <c r="D14" s="6">
        <f t="shared" si="0"/>
        <v>11198.082561051304</v>
      </c>
      <c r="E14" s="6">
        <v>0</v>
      </c>
      <c r="F14" s="6">
        <v>0</v>
      </c>
      <c r="G14" s="6">
        <f t="shared" si="2"/>
        <v>233.26</v>
      </c>
      <c r="H14" s="6">
        <f t="shared" si="1"/>
        <v>12442.31395672367</v>
      </c>
      <c r="I14" s="13">
        <f t="shared" si="3"/>
        <v>12442.31</v>
      </c>
      <c r="J14" s="13">
        <v>684600</v>
      </c>
      <c r="K14" s="7"/>
    </row>
    <row r="15" spans="1:11" ht="37.5" customHeight="1">
      <c r="A15" s="25">
        <v>10</v>
      </c>
      <c r="B15" s="12" t="s">
        <v>29</v>
      </c>
      <c r="C15" s="6">
        <v>48.75</v>
      </c>
      <c r="D15" s="6">
        <f t="shared" si="0"/>
        <v>2340.33492605355</v>
      </c>
      <c r="E15" s="6">
        <v>0</v>
      </c>
      <c r="F15" s="6">
        <v>0</v>
      </c>
      <c r="G15" s="6">
        <f t="shared" si="2"/>
        <v>48.75</v>
      </c>
      <c r="H15" s="6">
        <f t="shared" si="1"/>
        <v>2600.3721400595</v>
      </c>
      <c r="I15" s="13">
        <f t="shared" si="3"/>
        <v>2600.37</v>
      </c>
      <c r="J15" s="13">
        <v>12600</v>
      </c>
      <c r="K15" s="7"/>
    </row>
    <row r="16" spans="1:11" ht="42.75" customHeight="1">
      <c r="A16" s="25">
        <v>11</v>
      </c>
      <c r="B16" s="12" t="s">
        <v>32</v>
      </c>
      <c r="C16" s="8">
        <v>72.92</v>
      </c>
      <c r="D16" s="8">
        <f t="shared" si="0"/>
        <v>3500.6609806733304</v>
      </c>
      <c r="E16" s="8">
        <v>0</v>
      </c>
      <c r="F16" s="8">
        <v>0</v>
      </c>
      <c r="G16" s="8">
        <f t="shared" si="2"/>
        <v>72.92</v>
      </c>
      <c r="H16" s="8">
        <f t="shared" si="1"/>
        <v>3889.623311859256</v>
      </c>
      <c r="I16" s="13">
        <f t="shared" si="3"/>
        <v>3889.62</v>
      </c>
      <c r="J16" s="13">
        <v>31680</v>
      </c>
      <c r="K16" s="7"/>
    </row>
    <row r="17" spans="1:11" ht="48" customHeight="1">
      <c r="A17" s="25">
        <v>12</v>
      </c>
      <c r="B17" s="11" t="s">
        <v>33</v>
      </c>
      <c r="C17" s="6">
        <v>22.159999999999997</v>
      </c>
      <c r="D17" s="6">
        <f t="shared" si="0"/>
        <v>1063.8322453609571</v>
      </c>
      <c r="E17" s="6">
        <v>0</v>
      </c>
      <c r="F17" s="6">
        <v>0</v>
      </c>
      <c r="G17" s="6">
        <f t="shared" si="2"/>
        <v>22.159999999999997</v>
      </c>
      <c r="H17" s="6">
        <f t="shared" si="1"/>
        <v>1182.0358281788413</v>
      </c>
      <c r="I17" s="13">
        <f t="shared" si="3"/>
        <v>1182.04</v>
      </c>
      <c r="J17" s="13">
        <v>5760</v>
      </c>
      <c r="K17" s="7"/>
    </row>
    <row r="18" spans="1:11" ht="41.25" customHeight="1">
      <c r="A18" s="25">
        <v>13</v>
      </c>
      <c r="B18" s="11" t="s">
        <v>34</v>
      </c>
      <c r="C18" s="6">
        <v>23.5</v>
      </c>
      <c r="D18" s="6">
        <f t="shared" si="0"/>
        <v>1128.1614515335061</v>
      </c>
      <c r="E18" s="6">
        <v>0</v>
      </c>
      <c r="F18" s="6">
        <v>0</v>
      </c>
      <c r="G18" s="6">
        <f t="shared" si="2"/>
        <v>23.5</v>
      </c>
      <c r="H18" s="6">
        <f t="shared" si="1"/>
        <v>1253.5127239261178</v>
      </c>
      <c r="I18" s="13">
        <v>1253.52</v>
      </c>
      <c r="J18" s="13">
        <v>3300</v>
      </c>
      <c r="K18" s="7"/>
    </row>
    <row r="19" spans="1:10" ht="33" customHeight="1">
      <c r="A19" s="26"/>
      <c r="B19" s="27" t="s">
        <v>4</v>
      </c>
      <c r="C19" s="10">
        <f>SUM(C6:C18)</f>
        <v>934.4599999999999</v>
      </c>
      <c r="D19" s="10">
        <f>SUM(D6:D18)</f>
        <v>44860.50000000001</v>
      </c>
      <c r="E19" s="10">
        <f>SUM(E6:E18)</f>
        <v>0</v>
      </c>
      <c r="F19" s="10">
        <f>F21</f>
        <v>4984.5</v>
      </c>
      <c r="G19" s="10">
        <f>SUM(G6:G18)</f>
        <v>934.4599999999999</v>
      </c>
      <c r="H19" s="10">
        <f>SUM(H6:H18)</f>
        <v>49845.000000000015</v>
      </c>
      <c r="I19" s="10">
        <f>SUM(I6:I18)</f>
        <v>49845</v>
      </c>
      <c r="J19" s="10">
        <f>SUM(J6:J18)</f>
        <v>1387260</v>
      </c>
    </row>
    <row r="20" spans="1:9" ht="80.25" customHeight="1">
      <c r="A20" s="28"/>
      <c r="B20" s="29" t="s">
        <v>17</v>
      </c>
      <c r="C20" s="3">
        <f>C19</f>
        <v>934.4599999999999</v>
      </c>
      <c r="D20" s="5"/>
      <c r="E20" s="30" t="s">
        <v>20</v>
      </c>
      <c r="F20" s="3">
        <f>E19</f>
        <v>0</v>
      </c>
      <c r="G20" s="31"/>
      <c r="H20" s="32" t="s">
        <v>22</v>
      </c>
      <c r="I20" s="3">
        <f>C19+E19</f>
        <v>934.4599999999999</v>
      </c>
    </row>
    <row r="21" spans="1:9" ht="62.25" customHeight="1">
      <c r="A21" s="28"/>
      <c r="B21" s="29" t="s">
        <v>27</v>
      </c>
      <c r="C21" s="3">
        <f>0.9*49845</f>
        <v>44860.5</v>
      </c>
      <c r="D21" s="5"/>
      <c r="E21" s="30" t="s">
        <v>28</v>
      </c>
      <c r="F21" s="3">
        <f>0.1*49845</f>
        <v>4984.5</v>
      </c>
      <c r="G21" s="31"/>
      <c r="H21" s="32" t="s">
        <v>23</v>
      </c>
      <c r="I21" s="3">
        <f>C21+F21</f>
        <v>49845</v>
      </c>
    </row>
    <row r="22" spans="1:9" ht="66.75" customHeight="1">
      <c r="A22" s="28"/>
      <c r="B22" s="29" t="s">
        <v>19</v>
      </c>
      <c r="C22" s="3">
        <f>C21/C20</f>
        <v>48.00687027802154</v>
      </c>
      <c r="D22" s="5"/>
      <c r="E22" s="30" t="s">
        <v>21</v>
      </c>
      <c r="F22" s="3">
        <f>0</f>
        <v>0</v>
      </c>
      <c r="G22" s="31"/>
      <c r="H22" s="32" t="s">
        <v>24</v>
      </c>
      <c r="I22" s="3">
        <f>I21/I20</f>
        <v>53.340966975579484</v>
      </c>
    </row>
    <row r="23" spans="1:9" ht="19.5">
      <c r="A23" s="28"/>
      <c r="B23" s="33"/>
      <c r="C23" s="34"/>
      <c r="D23" s="5"/>
      <c r="E23" s="5"/>
      <c r="F23" s="5"/>
      <c r="G23" s="5"/>
      <c r="H23" s="5"/>
      <c r="I23" s="5"/>
    </row>
    <row r="24" spans="2:5" ht="18.75">
      <c r="B24" s="1"/>
      <c r="C24" s="35"/>
      <c r="D24" s="16"/>
      <c r="E24" s="34"/>
    </row>
    <row r="25" spans="2:4" ht="18.75">
      <c r="B25" s="2"/>
      <c r="C25" s="35"/>
      <c r="D25" s="16"/>
    </row>
    <row r="26" spans="2:4" ht="18.75">
      <c r="B26" s="2"/>
      <c r="C26" s="36"/>
      <c r="D26" s="16"/>
    </row>
    <row r="27" spans="2:4" ht="18.75">
      <c r="B27" s="2"/>
      <c r="C27" s="36"/>
      <c r="D27" s="16"/>
    </row>
    <row r="28" ht="18.75">
      <c r="C28" s="36"/>
    </row>
    <row r="45" ht="12.75">
      <c r="D45" s="37"/>
    </row>
    <row r="46" ht="12.75">
      <c r="D46" s="37"/>
    </row>
    <row r="49" ht="12.75">
      <c r="D49" s="37"/>
    </row>
  </sheetData>
  <sheetProtection/>
  <mergeCells count="3">
    <mergeCell ref="A1:B1"/>
    <mergeCell ref="C4:D4"/>
    <mergeCell ref="E4:F4"/>
  </mergeCells>
  <printOptions/>
  <pageMargins left="0.2755905511811024" right="0.7480314960629921" top="0.7480314960629921" bottom="0.8267716535433072" header="0.5118110236220472" footer="0.5118110236220472"/>
  <pageSetup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2022-01-05T07:12:17Z</cp:lastPrinted>
  <dcterms:created xsi:type="dcterms:W3CDTF">2004-01-09T07:03:24Z</dcterms:created>
  <dcterms:modified xsi:type="dcterms:W3CDTF">2022-01-06T09:35:45Z</dcterms:modified>
  <cp:category/>
  <cp:version/>
  <cp:contentType/>
  <cp:contentStatus/>
</cp:coreProperties>
</file>